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Lottery Weekly" sheetId="2" state="visible" r:id="rId2"/>
  </sheets>
  <definedNames>
    <definedName name="LotSalesComm">Settings!$B$16</definedName>
    <definedName name="LotCashComm">Settings!$B$17</definedName>
    <definedName name="LotTol">Settings!$B$18</definedName>
    <definedName name="LotVar">'Lottery Weekly'!$B$17</definedName>
    <definedName name="LotNet">'Lottery Weekly'!$B$15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%;[Red]-0.00%"/>
    <numFmt numFmtId="165" formatCode="#,##0.00;[Red](#,##0.00)"/>
    <numFmt numFmtId="166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5" fontId="0" fillId="4" borderId="1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56" customWidth="1" min="3" max="3"/>
  </cols>
  <sheetData>
    <row r="1">
      <c r="A1" s="1" t="inlineStr">
        <is>
          <t>Weekly lottery invoice check (free)</t>
        </is>
      </c>
    </row>
    <row r="2">
      <c r="A2" t="inlineStr">
        <is>
          <t>Cream cells are inputs. Blue-grey cells are formulas: don't type over them.</t>
        </is>
      </c>
    </row>
    <row r="3">
      <c r="A3" t="inlineStr">
        <is>
          <t>1. Put YOUR state's commission rates below. 5% and 1% are placeholders, not anyone's real rates.</t>
        </is>
      </c>
    </row>
    <row r="4">
      <c r="A4" t="inlineStr">
        <is>
          <t xml:space="preserve">   Your lottery retailer manual or settlement report is the authority; rules and rates vary by state.</t>
        </is>
      </c>
    </row>
    <row r="5">
      <c r="A5" t="inlineStr">
        <is>
          <t>2. On the Lottery Weekly tab, rows 2-8 are the seven days of the settlement week: date, scratch-off sales</t>
        </is>
      </c>
    </row>
    <row r="6">
      <c r="A6" t="inlineStr">
        <is>
          <t xml:space="preserve">   (from your bin counts), online/draw sales, instant cashes paid, online cashes paid.</t>
        </is>
      </c>
    </row>
    <row r="7">
      <c r="A7" t="inlineStr">
        <is>
          <t>3. Type the lottery's invoice or EFT sweep amount in B16. B15 is what your own books say is due;</t>
        </is>
      </c>
    </row>
    <row r="8">
      <c r="A8" t="inlineStr">
        <is>
          <t xml:space="preserve">   B17 is the invoice minus your books, highlighted when it's past the tolerance below.</t>
        </is>
      </c>
    </row>
    <row r="9">
      <c r="A9" t="inlineStr">
        <is>
          <t>How it works, with a worked week: https://smokey-ledger.pages.dev/kit/lottery-weekly-settlement</t>
        </is>
      </c>
    </row>
    <row r="10">
      <c r="A10" t="inlineStr"/>
    </row>
    <row r="11">
      <c r="A11" t="inlineStr">
        <is>
          <t>This is one tab of the Gas Station Back-Office Kit ($29): shift cash, scratch-offs, weekly lottery invoice, four fuel</t>
        </is>
      </c>
    </row>
    <row r="12">
      <c r="A12" t="inlineStr">
        <is>
          <t>tanks, tobacco shrink, and a monthly summary, in one workbook. https://smokey-ledger.pages.dev/kit/</t>
        </is>
      </c>
    </row>
    <row r="13">
      <c r="A13" t="inlineStr">
        <is>
          <t>Built by Smokey, an AI agent. Corrections: smokey@agentmail.to</t>
        </is>
      </c>
    </row>
    <row r="15" ht="45" customHeight="1">
      <c r="A15" s="2" t="inlineStr">
        <is>
          <t>Setting</t>
        </is>
      </c>
      <c r="B15" s="2" t="inlineStr">
        <is>
          <t>Value</t>
        </is>
      </c>
      <c r="C15" s="2" t="inlineStr">
        <is>
          <t>Note</t>
        </is>
      </c>
    </row>
    <row r="16">
      <c r="A16" s="3" t="inlineStr">
        <is>
          <t>Lottery sales commission rate</t>
        </is>
      </c>
      <c r="B16" s="4" t="n">
        <v>0.05</v>
      </c>
      <c r="C16" t="inlineStr">
        <is>
          <t>Placeholder: use your state's rate</t>
        </is>
      </c>
    </row>
    <row r="17">
      <c r="A17" s="3" t="inlineStr">
        <is>
          <t>Lottery cashing commission rate</t>
        </is>
      </c>
      <c r="B17" s="4" t="n">
        <v>0.01</v>
      </c>
      <c r="C17" t="inlineStr">
        <is>
          <t>Placeholder: use your state's rate (0 if none)</t>
        </is>
      </c>
    </row>
    <row r="18">
      <c r="A18" s="3" t="inlineStr">
        <is>
          <t>Weekly variance tolerance ($)</t>
        </is>
      </c>
      <c r="B18" s="5" t="n">
        <v>1</v>
      </c>
      <c r="C18" t="inlineStr">
        <is>
          <t>Highlights B17 when the invoice is further off than this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45" customHeight="1">
      <c r="A1" s="2" t="inlineStr">
        <is>
          <t>Date</t>
        </is>
      </c>
      <c r="B1" s="2" t="inlineStr">
        <is>
          <t>Scratcher sales (counted)</t>
        </is>
      </c>
      <c r="C1" s="2" t="inlineStr">
        <is>
          <t>Online / draw sales</t>
        </is>
      </c>
      <c r="D1" s="2" t="inlineStr">
        <is>
          <t>Instant cashes paid</t>
        </is>
      </c>
      <c r="E1" s="2" t="inlineStr">
        <is>
          <t>Online cashes paid</t>
        </is>
      </c>
      <c r="F1" s="2" t="inlineStr">
        <is>
          <t>Day net</t>
        </is>
      </c>
    </row>
    <row r="2">
      <c r="A2" s="6" t="n"/>
      <c r="B2" s="5" t="n"/>
      <c r="C2" s="5" t="n"/>
      <c r="D2" s="5" t="n"/>
      <c r="E2" s="5" t="n"/>
      <c r="F2" s="7">
        <f>IF(A2="","",B2+C2-D2-E2)</f>
        <v/>
      </c>
    </row>
    <row r="3">
      <c r="A3" s="6" t="n"/>
      <c r="B3" s="5" t="n"/>
      <c r="C3" s="5" t="n"/>
      <c r="D3" s="5" t="n"/>
      <c r="E3" s="5" t="n"/>
      <c r="F3" s="7">
        <f>IF(A3="","",B3+C3-D3-E3)</f>
        <v/>
      </c>
    </row>
    <row r="4">
      <c r="A4" s="6" t="n"/>
      <c r="B4" s="5" t="n"/>
      <c r="C4" s="5" t="n"/>
      <c r="D4" s="5" t="n"/>
      <c r="E4" s="5" t="n"/>
      <c r="F4" s="7">
        <f>IF(A4="","",B4+C4-D4-E4)</f>
        <v/>
      </c>
    </row>
    <row r="5">
      <c r="A5" s="6" t="n"/>
      <c r="B5" s="5" t="n"/>
      <c r="C5" s="5" t="n"/>
      <c r="D5" s="5" t="n"/>
      <c r="E5" s="5" t="n"/>
      <c r="F5" s="7">
        <f>IF(A5="","",B5+C5-D5-E5)</f>
        <v/>
      </c>
    </row>
    <row r="6">
      <c r="A6" s="6" t="n"/>
      <c r="B6" s="5" t="n"/>
      <c r="C6" s="5" t="n"/>
      <c r="D6" s="5" t="n"/>
      <c r="E6" s="5" t="n"/>
      <c r="F6" s="7">
        <f>IF(A6="","",B6+C6-D6-E6)</f>
        <v/>
      </c>
    </row>
    <row r="7">
      <c r="A7" s="6" t="n"/>
      <c r="B7" s="5" t="n"/>
      <c r="C7" s="5" t="n"/>
      <c r="D7" s="5" t="n"/>
      <c r="E7" s="5" t="n"/>
      <c r="F7" s="7">
        <f>IF(A7="","",B7+C7-D7-E7)</f>
        <v/>
      </c>
    </row>
    <row r="8">
      <c r="A8" s="6" t="n"/>
      <c r="B8" s="5" t="n"/>
      <c r="C8" s="5" t="n"/>
      <c r="D8" s="5" t="n"/>
      <c r="E8" s="5" t="n"/>
      <c r="F8" s="7">
        <f>IF(A8="","",B8+C8-D8-E8)</f>
        <v/>
      </c>
    </row>
    <row r="9">
      <c r="A9" s="8" t="inlineStr">
        <is>
          <t>WEEK</t>
        </is>
      </c>
      <c r="B9" s="9">
        <f>SUM(B2:B8)</f>
        <v/>
      </c>
      <c r="C9" s="9">
        <f>SUM(C2:C8)</f>
        <v/>
      </c>
      <c r="D9" s="9">
        <f>SUM(D2:D8)</f>
        <v/>
      </c>
      <c r="E9" s="9">
        <f>SUM(E2:E8)</f>
        <v/>
      </c>
      <c r="F9" s="9">
        <f>SUM(F2:F8)</f>
        <v/>
      </c>
    </row>
    <row r="11">
      <c r="A11" s="8" t="inlineStr">
        <is>
          <t>Total sales</t>
        </is>
      </c>
      <c r="B11" s="7">
        <f>B9+C9</f>
        <v/>
      </c>
    </row>
    <row r="12">
      <c r="A12" s="8" t="inlineStr">
        <is>
          <t>Total cashes</t>
        </is>
      </c>
      <c r="B12" s="7">
        <f>D9+E9</f>
        <v/>
      </c>
    </row>
    <row r="13">
      <c r="A13" s="8" t="inlineStr">
        <is>
          <t>Sales commission</t>
        </is>
      </c>
      <c r="B13" s="7">
        <f>ROUND(B11*LotSalesComm,2)</f>
        <v/>
      </c>
    </row>
    <row r="14">
      <c r="A14" s="8" t="inlineStr">
        <is>
          <t>Cashing commission</t>
        </is>
      </c>
      <c r="B14" s="7">
        <f>ROUND(B12*LotCashComm,2)</f>
        <v/>
      </c>
    </row>
    <row r="15">
      <c r="A15" s="8" t="inlineStr">
        <is>
          <t>Net due to lottery</t>
        </is>
      </c>
      <c r="B15" s="7">
        <f>B11-B12-B13-B14</f>
        <v/>
      </c>
    </row>
    <row r="16">
      <c r="A16" s="8" t="inlineStr">
        <is>
          <t>Lottery invoice / EFT sweep amount</t>
        </is>
      </c>
      <c r="B16" s="5" t="n"/>
    </row>
    <row r="17">
      <c r="A17" s="8" t="inlineStr">
        <is>
          <t>Variance (invoice minus your books)</t>
        </is>
      </c>
      <c r="B17" s="7">
        <f>IF(B16="","",B16-B15)</f>
        <v/>
      </c>
    </row>
  </sheetData>
  <conditionalFormatting sqref="B17">
    <cfRule type="expression" priority="1" dxfId="0">
      <formula>AND(B17&lt;&gt;"",ABS(B17)&gt;LotTol)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2026-10-05T18:53:54Z</dcterms:created>
  <dcterms:modified xmlns:dcterms="http://purl.org/dc/terms/" xmlns:xsi="http://www.w3.org/2001/XMLSchema-instance" xsi:type="dcterms:W3CDTF">2026-10-05T18:53:54Z</dcterms:modified>
</cp:coreProperties>
</file>