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Scratchers" sheetId="2" state="visible" r:id="rId2"/>
  </sheets>
  <definedNames>
    <definedName name="TicketDir">Settings!$B$14</definedName>
    <definedName name="CashTol">Settings!$B$15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"/>
    <numFmt numFmtId="165" formatCode="#,##0;[Red]-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3" fillId="0" borderId="0" pivotButton="0" quotePrefix="0" xfId="0"/>
    <xf numFmtId="165" fontId="0" fillId="4" borderId="1" pivotButton="0" quotePrefix="0" xfId="0"/>
    <xf numFmtId="164" fontId="0" fillId="4" borderId="1" pivotButton="0" quotePrefix="0" xfId="0"/>
    <xf numFmtId="0" fontId="0" fillId="4" borderId="1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50" customWidth="1" min="3" max="3"/>
  </cols>
  <sheetData>
    <row r="1">
      <c r="A1" s="1" t="inlineStr">
        <is>
          <t>Scratch-off bin counter (free)</t>
        </is>
      </c>
    </row>
    <row r="2">
      <c r="A2" t="inlineStr">
        <is>
          <t>Cream cells are inputs. Blue-grey cells are formulas: don't type over them.</t>
        </is>
      </c>
    </row>
    <row r="3">
      <c r="A3" t="inlineStr">
        <is>
          <t>1. Set the numbering direction below (look at two tickets in a fresh pack).</t>
        </is>
      </c>
    </row>
    <row r="4">
      <c r="A4" t="inlineStr">
        <is>
          <t>2. Set the rung-vs-counted tolerance in dollars.</t>
        </is>
      </c>
    </row>
    <row r="5">
      <c r="A5" t="inlineStr">
        <is>
          <t>3. On the Scratchers tab, fill game, price, pack size, opening and closing ticket number and packs activated per bin.</t>
        </is>
      </c>
    </row>
    <row r="6">
      <c r="A6" t="inlineStr">
        <is>
          <t xml:space="preserve">   Ticket numbers are the NEXT ticket to be sold. A pack sold out and not replaced: closing = pack size (ascending) or -1 (descending).</t>
        </is>
      </c>
    </row>
    <row r="7">
      <c r="A7" t="inlineStr">
        <is>
          <t>How it works, with worked examples: https://smokey-ledger.pages.dev/kit/scratch-off-ticket-count</t>
        </is>
      </c>
    </row>
    <row r="8">
      <c r="A8" t="inlineStr"/>
    </row>
    <row r="9">
      <c r="A9" t="inlineStr">
        <is>
          <t>This is one tab of the Gas Station Back-Office Kit ($29): shift cash over/short, scratch-offs, weekly lottery invoice,</t>
        </is>
      </c>
    </row>
    <row r="10">
      <c r="A10" t="inlineStr">
        <is>
          <t>daily tank variance with the federal monthly test, tobacco shrink, and a monthly summary, in one workbook. https://smokey-ledger.pages.dev/kit/</t>
        </is>
      </c>
    </row>
    <row r="11">
      <c r="A11" t="inlineStr">
        <is>
          <t>Built by Smokey, an AI agent. Corrections: smokey@agentmail.to</t>
        </is>
      </c>
    </row>
    <row r="13" ht="45" customHeight="1">
      <c r="A13" s="2" t="inlineStr">
        <is>
          <t>Setting</t>
        </is>
      </c>
      <c r="B13" s="2" t="inlineStr">
        <is>
          <t>Value</t>
        </is>
      </c>
      <c r="C13" s="2" t="inlineStr">
        <is>
          <t>Note</t>
        </is>
      </c>
    </row>
    <row r="14">
      <c r="A14" s="3" t="inlineStr">
        <is>
          <t>Scratcher ticket numbering</t>
        </is>
      </c>
      <c r="B14" s="4" t="inlineStr">
        <is>
          <t>Ascending</t>
        </is>
      </c>
      <c r="C14" t="inlineStr">
        <is>
          <t>Ascending counts up from 000; Descending counts down</t>
        </is>
      </c>
    </row>
    <row r="15">
      <c r="A15" s="3" t="inlineStr">
        <is>
          <t>Rung vs counted tolerance ($)</t>
        </is>
      </c>
      <c r="B15" s="5" t="n">
        <v>5</v>
      </c>
    </row>
  </sheetData>
  <dataValidations count="1">
    <dataValidation sqref="B14" showDropDown="0" showInputMessage="0" showErrorMessage="0" allowBlank="0" type="list">
      <formula1>"Ascending,Descending"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22" customWidth="1" min="3" max="3"/>
    <col width="10" customWidth="1" min="4" max="4"/>
    <col width="9" customWidth="1" min="5" max="5"/>
    <col width="11" customWidth="1" min="6" max="6"/>
    <col width="11" customWidth="1" min="7" max="7"/>
    <col width="11" customWidth="1" min="8" max="8"/>
    <col width="10" customWidth="1" min="9" max="9"/>
    <col width="11" customWidth="1" min="10" max="10"/>
    <col width="9" customWidth="1" min="11" max="11"/>
  </cols>
  <sheetData>
    <row r="1">
      <c r="A1" s="6" t="inlineStr">
        <is>
          <t>Date</t>
        </is>
      </c>
      <c r="B1" s="4" t="n"/>
      <c r="D1" t="inlineStr">
        <is>
          <t>Numbering:</t>
        </is>
      </c>
      <c r="E1">
        <f>TicketDir</f>
        <v/>
      </c>
    </row>
    <row r="2">
      <c r="A2" s="6" t="inlineStr">
        <is>
          <t>Shift / clerk</t>
        </is>
      </c>
      <c r="B2" s="4" t="n"/>
    </row>
    <row r="4" ht="45" customHeight="1">
      <c r="A4" s="2" t="inlineStr">
        <is>
          <t>Bin</t>
        </is>
      </c>
      <c r="B4" s="2" t="inlineStr">
        <is>
          <t>Game #</t>
        </is>
      </c>
      <c r="C4" s="2" t="inlineStr">
        <is>
          <t>Game name</t>
        </is>
      </c>
      <c r="D4" s="2" t="inlineStr">
        <is>
          <t>Ticket price</t>
        </is>
      </c>
      <c r="E4" s="2" t="inlineStr">
        <is>
          <t>Pack size</t>
        </is>
      </c>
      <c r="F4" s="2" t="inlineStr">
        <is>
          <t>Opening ticket #</t>
        </is>
      </c>
      <c r="G4" s="2" t="inlineStr">
        <is>
          <t>Closing ticket #</t>
        </is>
      </c>
      <c r="H4" s="2" t="inlineStr">
        <is>
          <t>New packs activated</t>
        </is>
      </c>
      <c r="I4" s="2" t="inlineStr">
        <is>
          <t>Tickets sold</t>
        </is>
      </c>
      <c r="J4" s="2" t="inlineStr">
        <is>
          <t>Sales $</t>
        </is>
      </c>
      <c r="K4" s="2" t="inlineStr">
        <is>
          <t>Status</t>
        </is>
      </c>
    </row>
    <row r="5">
      <c r="A5" t="n">
        <v>1</v>
      </c>
      <c r="B5" s="4" t="n"/>
      <c r="C5" s="4" t="n"/>
      <c r="D5" s="5" t="n"/>
      <c r="E5" s="4" t="n"/>
      <c r="F5" s="4" t="n"/>
      <c r="G5" s="4" t="n"/>
      <c r="H5" s="4" t="n"/>
      <c r="I5" s="7">
        <f>IF(B5="","",IF(TicketDir="Descending",F5-G5,G5-F5)+N(H5)*E5)</f>
        <v/>
      </c>
      <c r="J5" s="8">
        <f>IF(B5="","",I5*D5)</f>
        <v/>
      </c>
      <c r="K5" s="9">
        <f>IF(B5="","",IF(OR(I5&lt;0,I5&gt;E5*(1+N(H5))),"CHECK","OK"))</f>
        <v/>
      </c>
    </row>
    <row r="6">
      <c r="A6" t="n">
        <v>2</v>
      </c>
      <c r="B6" s="4" t="n"/>
      <c r="C6" s="4" t="n"/>
      <c r="D6" s="5" t="n"/>
      <c r="E6" s="4" t="n"/>
      <c r="F6" s="4" t="n"/>
      <c r="G6" s="4" t="n"/>
      <c r="H6" s="4" t="n"/>
      <c r="I6" s="7">
        <f>IF(B6="","",IF(TicketDir="Descending",F6-G6,G6-F6)+N(H6)*E6)</f>
        <v/>
      </c>
      <c r="J6" s="8">
        <f>IF(B6="","",I6*D6)</f>
        <v/>
      </c>
      <c r="K6" s="9">
        <f>IF(B6="","",IF(OR(I6&lt;0,I6&gt;E6*(1+N(H6))),"CHECK","OK"))</f>
        <v/>
      </c>
    </row>
    <row r="7">
      <c r="A7" t="n">
        <v>3</v>
      </c>
      <c r="B7" s="4" t="n"/>
      <c r="C7" s="4" t="n"/>
      <c r="D7" s="5" t="n"/>
      <c r="E7" s="4" t="n"/>
      <c r="F7" s="4" t="n"/>
      <c r="G7" s="4" t="n"/>
      <c r="H7" s="4" t="n"/>
      <c r="I7" s="7">
        <f>IF(B7="","",IF(TicketDir="Descending",F7-G7,G7-F7)+N(H7)*E7)</f>
        <v/>
      </c>
      <c r="J7" s="8">
        <f>IF(B7="","",I7*D7)</f>
        <v/>
      </c>
      <c r="K7" s="9">
        <f>IF(B7="","",IF(OR(I7&lt;0,I7&gt;E7*(1+N(H7))),"CHECK","OK"))</f>
        <v/>
      </c>
    </row>
    <row r="8">
      <c r="A8" t="n">
        <v>4</v>
      </c>
      <c r="B8" s="4" t="n"/>
      <c r="C8" s="4" t="n"/>
      <c r="D8" s="5" t="n"/>
      <c r="E8" s="4" t="n"/>
      <c r="F8" s="4" t="n"/>
      <c r="G8" s="4" t="n"/>
      <c r="H8" s="4" t="n"/>
      <c r="I8" s="7">
        <f>IF(B8="","",IF(TicketDir="Descending",F8-G8,G8-F8)+N(H8)*E8)</f>
        <v/>
      </c>
      <c r="J8" s="8">
        <f>IF(B8="","",I8*D8)</f>
        <v/>
      </c>
      <c r="K8" s="9">
        <f>IF(B8="","",IF(OR(I8&lt;0,I8&gt;E8*(1+N(H8))),"CHECK","OK"))</f>
        <v/>
      </c>
    </row>
    <row r="9">
      <c r="A9" t="n">
        <v>5</v>
      </c>
      <c r="B9" s="4" t="n"/>
      <c r="C9" s="4" t="n"/>
      <c r="D9" s="5" t="n"/>
      <c r="E9" s="4" t="n"/>
      <c r="F9" s="4" t="n"/>
      <c r="G9" s="4" t="n"/>
      <c r="H9" s="4" t="n"/>
      <c r="I9" s="7">
        <f>IF(B9="","",IF(TicketDir="Descending",F9-G9,G9-F9)+N(H9)*E9)</f>
        <v/>
      </c>
      <c r="J9" s="8">
        <f>IF(B9="","",I9*D9)</f>
        <v/>
      </c>
      <c r="K9" s="9">
        <f>IF(B9="","",IF(OR(I9&lt;0,I9&gt;E9*(1+N(H9))),"CHECK","OK"))</f>
        <v/>
      </c>
    </row>
    <row r="10">
      <c r="A10" t="n">
        <v>6</v>
      </c>
      <c r="B10" s="4" t="n"/>
      <c r="C10" s="4" t="n"/>
      <c r="D10" s="5" t="n"/>
      <c r="E10" s="4" t="n"/>
      <c r="F10" s="4" t="n"/>
      <c r="G10" s="4" t="n"/>
      <c r="H10" s="4" t="n"/>
      <c r="I10" s="7">
        <f>IF(B10="","",IF(TicketDir="Descending",F10-G10,G10-F10)+N(H10)*E10)</f>
        <v/>
      </c>
      <c r="J10" s="8">
        <f>IF(B10="","",I10*D10)</f>
        <v/>
      </c>
      <c r="K10" s="9">
        <f>IF(B10="","",IF(OR(I10&lt;0,I10&gt;E10*(1+N(H10))),"CHECK","OK"))</f>
        <v/>
      </c>
    </row>
    <row r="11">
      <c r="A11" t="n">
        <v>7</v>
      </c>
      <c r="B11" s="4" t="n"/>
      <c r="C11" s="4" t="n"/>
      <c r="D11" s="5" t="n"/>
      <c r="E11" s="4" t="n"/>
      <c r="F11" s="4" t="n"/>
      <c r="G11" s="4" t="n"/>
      <c r="H11" s="4" t="n"/>
      <c r="I11" s="7">
        <f>IF(B11="","",IF(TicketDir="Descending",F11-G11,G11-F11)+N(H11)*E11)</f>
        <v/>
      </c>
      <c r="J11" s="8">
        <f>IF(B11="","",I11*D11)</f>
        <v/>
      </c>
      <c r="K11" s="9">
        <f>IF(B11="","",IF(OR(I11&lt;0,I11&gt;E11*(1+N(H11))),"CHECK","OK"))</f>
        <v/>
      </c>
    </row>
    <row r="12">
      <c r="A12" t="n">
        <v>8</v>
      </c>
      <c r="B12" s="4" t="n"/>
      <c r="C12" s="4" t="n"/>
      <c r="D12" s="5" t="n"/>
      <c r="E12" s="4" t="n"/>
      <c r="F12" s="4" t="n"/>
      <c r="G12" s="4" t="n"/>
      <c r="H12" s="4" t="n"/>
      <c r="I12" s="7">
        <f>IF(B12="","",IF(TicketDir="Descending",F12-G12,G12-F12)+N(H12)*E12)</f>
        <v/>
      </c>
      <c r="J12" s="8">
        <f>IF(B12="","",I12*D12)</f>
        <v/>
      </c>
      <c r="K12" s="9">
        <f>IF(B12="","",IF(OR(I12&lt;0,I12&gt;E12*(1+N(H12))),"CHECK","OK"))</f>
        <v/>
      </c>
    </row>
    <row r="13">
      <c r="A13" t="n">
        <v>9</v>
      </c>
      <c r="B13" s="4" t="n"/>
      <c r="C13" s="4" t="n"/>
      <c r="D13" s="5" t="n"/>
      <c r="E13" s="4" t="n"/>
      <c r="F13" s="4" t="n"/>
      <c r="G13" s="4" t="n"/>
      <c r="H13" s="4" t="n"/>
      <c r="I13" s="7">
        <f>IF(B13="","",IF(TicketDir="Descending",F13-G13,G13-F13)+N(H13)*E13)</f>
        <v/>
      </c>
      <c r="J13" s="8">
        <f>IF(B13="","",I13*D13)</f>
        <v/>
      </c>
      <c r="K13" s="9">
        <f>IF(B13="","",IF(OR(I13&lt;0,I13&gt;E13*(1+N(H13))),"CHECK","OK"))</f>
        <v/>
      </c>
    </row>
    <row r="14">
      <c r="A14" t="n">
        <v>10</v>
      </c>
      <c r="B14" s="4" t="n"/>
      <c r="C14" s="4" t="n"/>
      <c r="D14" s="5" t="n"/>
      <c r="E14" s="4" t="n"/>
      <c r="F14" s="4" t="n"/>
      <c r="G14" s="4" t="n"/>
      <c r="H14" s="4" t="n"/>
      <c r="I14" s="7">
        <f>IF(B14="","",IF(TicketDir="Descending",F14-G14,G14-F14)+N(H14)*E14)</f>
        <v/>
      </c>
      <c r="J14" s="8">
        <f>IF(B14="","",I14*D14)</f>
        <v/>
      </c>
      <c r="K14" s="9">
        <f>IF(B14="","",IF(OR(I14&lt;0,I14&gt;E14*(1+N(H14))),"CHECK","OK"))</f>
        <v/>
      </c>
    </row>
    <row r="15">
      <c r="A15" t="n">
        <v>11</v>
      </c>
      <c r="B15" s="4" t="n"/>
      <c r="C15" s="4" t="n"/>
      <c r="D15" s="5" t="n"/>
      <c r="E15" s="4" t="n"/>
      <c r="F15" s="4" t="n"/>
      <c r="G15" s="4" t="n"/>
      <c r="H15" s="4" t="n"/>
      <c r="I15" s="7">
        <f>IF(B15="","",IF(TicketDir="Descending",F15-G15,G15-F15)+N(H15)*E15)</f>
        <v/>
      </c>
      <c r="J15" s="8">
        <f>IF(B15="","",I15*D15)</f>
        <v/>
      </c>
      <c r="K15" s="9">
        <f>IF(B15="","",IF(OR(I15&lt;0,I15&gt;E15*(1+N(H15))),"CHECK","OK"))</f>
        <v/>
      </c>
    </row>
    <row r="16">
      <c r="A16" t="n">
        <v>12</v>
      </c>
      <c r="B16" s="4" t="n"/>
      <c r="C16" s="4" t="n"/>
      <c r="D16" s="5" t="n"/>
      <c r="E16" s="4" t="n"/>
      <c r="F16" s="4" t="n"/>
      <c r="G16" s="4" t="n"/>
      <c r="H16" s="4" t="n"/>
      <c r="I16" s="7">
        <f>IF(B16="","",IF(TicketDir="Descending",F16-G16,G16-F16)+N(H16)*E16)</f>
        <v/>
      </c>
      <c r="J16" s="8">
        <f>IF(B16="","",I16*D16)</f>
        <v/>
      </c>
      <c r="K16" s="9">
        <f>IF(B16="","",IF(OR(I16&lt;0,I16&gt;E16*(1+N(H16))),"CHECK","OK"))</f>
        <v/>
      </c>
    </row>
    <row r="17">
      <c r="A17" t="n">
        <v>13</v>
      </c>
      <c r="B17" s="4" t="n"/>
      <c r="C17" s="4" t="n"/>
      <c r="D17" s="5" t="n"/>
      <c r="E17" s="4" t="n"/>
      <c r="F17" s="4" t="n"/>
      <c r="G17" s="4" t="n"/>
      <c r="H17" s="4" t="n"/>
      <c r="I17" s="7">
        <f>IF(B17="","",IF(TicketDir="Descending",F17-G17,G17-F17)+N(H17)*E17)</f>
        <v/>
      </c>
      <c r="J17" s="8">
        <f>IF(B17="","",I17*D17)</f>
        <v/>
      </c>
      <c r="K17" s="9">
        <f>IF(B17="","",IF(OR(I17&lt;0,I17&gt;E17*(1+N(H17))),"CHECK","OK"))</f>
        <v/>
      </c>
    </row>
    <row r="18">
      <c r="A18" t="n">
        <v>14</v>
      </c>
      <c r="B18" s="4" t="n"/>
      <c r="C18" s="4" t="n"/>
      <c r="D18" s="5" t="n"/>
      <c r="E18" s="4" t="n"/>
      <c r="F18" s="4" t="n"/>
      <c r="G18" s="4" t="n"/>
      <c r="H18" s="4" t="n"/>
      <c r="I18" s="7">
        <f>IF(B18="","",IF(TicketDir="Descending",F18-G18,G18-F18)+N(H18)*E18)</f>
        <v/>
      </c>
      <c r="J18" s="8">
        <f>IF(B18="","",I18*D18)</f>
        <v/>
      </c>
      <c r="K18" s="9">
        <f>IF(B18="","",IF(OR(I18&lt;0,I18&gt;E18*(1+N(H18))),"CHECK","OK"))</f>
        <v/>
      </c>
    </row>
    <row r="19">
      <c r="A19" t="n">
        <v>15</v>
      </c>
      <c r="B19" s="4" t="n"/>
      <c r="C19" s="4" t="n"/>
      <c r="D19" s="5" t="n"/>
      <c r="E19" s="4" t="n"/>
      <c r="F19" s="4" t="n"/>
      <c r="G19" s="4" t="n"/>
      <c r="H19" s="4" t="n"/>
      <c r="I19" s="7">
        <f>IF(B19="","",IF(TicketDir="Descending",F19-G19,G19-F19)+N(H19)*E19)</f>
        <v/>
      </c>
      <c r="J19" s="8">
        <f>IF(B19="","",I19*D19)</f>
        <v/>
      </c>
      <c r="K19" s="9">
        <f>IF(B19="","",IF(OR(I19&lt;0,I19&gt;E19*(1+N(H19))),"CHECK","OK"))</f>
        <v/>
      </c>
    </row>
    <row r="20">
      <c r="A20" t="n">
        <v>16</v>
      </c>
      <c r="B20" s="4" t="n"/>
      <c r="C20" s="4" t="n"/>
      <c r="D20" s="5" t="n"/>
      <c r="E20" s="4" t="n"/>
      <c r="F20" s="4" t="n"/>
      <c r="G20" s="4" t="n"/>
      <c r="H20" s="4" t="n"/>
      <c r="I20" s="7">
        <f>IF(B20="","",IF(TicketDir="Descending",F20-G20,G20-F20)+N(H20)*E20)</f>
        <v/>
      </c>
      <c r="J20" s="8">
        <f>IF(B20="","",I20*D20)</f>
        <v/>
      </c>
      <c r="K20" s="9">
        <f>IF(B20="","",IF(OR(I20&lt;0,I20&gt;E20*(1+N(H20))),"CHECK","OK"))</f>
        <v/>
      </c>
    </row>
    <row r="21">
      <c r="A21" t="n">
        <v>17</v>
      </c>
      <c r="B21" s="4" t="n"/>
      <c r="C21" s="4" t="n"/>
      <c r="D21" s="5" t="n"/>
      <c r="E21" s="4" t="n"/>
      <c r="F21" s="4" t="n"/>
      <c r="G21" s="4" t="n"/>
      <c r="H21" s="4" t="n"/>
      <c r="I21" s="7">
        <f>IF(B21="","",IF(TicketDir="Descending",F21-G21,G21-F21)+N(H21)*E21)</f>
        <v/>
      </c>
      <c r="J21" s="8">
        <f>IF(B21="","",I21*D21)</f>
        <v/>
      </c>
      <c r="K21" s="9">
        <f>IF(B21="","",IF(OR(I21&lt;0,I21&gt;E21*(1+N(H21))),"CHECK","OK"))</f>
        <v/>
      </c>
    </row>
    <row r="22">
      <c r="A22" t="n">
        <v>18</v>
      </c>
      <c r="B22" s="4" t="n"/>
      <c r="C22" s="4" t="n"/>
      <c r="D22" s="5" t="n"/>
      <c r="E22" s="4" t="n"/>
      <c r="F22" s="4" t="n"/>
      <c r="G22" s="4" t="n"/>
      <c r="H22" s="4" t="n"/>
      <c r="I22" s="7">
        <f>IF(B22="","",IF(TicketDir="Descending",F22-G22,G22-F22)+N(H22)*E22)</f>
        <v/>
      </c>
      <c r="J22" s="8">
        <f>IF(B22="","",I22*D22)</f>
        <v/>
      </c>
      <c r="K22" s="9">
        <f>IF(B22="","",IF(OR(I22&lt;0,I22&gt;E22*(1+N(H22))),"CHECK","OK"))</f>
        <v/>
      </c>
    </row>
    <row r="23">
      <c r="A23" t="n">
        <v>19</v>
      </c>
      <c r="B23" s="4" t="n"/>
      <c r="C23" s="4" t="n"/>
      <c r="D23" s="5" t="n"/>
      <c r="E23" s="4" t="n"/>
      <c r="F23" s="4" t="n"/>
      <c r="G23" s="4" t="n"/>
      <c r="H23" s="4" t="n"/>
      <c r="I23" s="7">
        <f>IF(B23="","",IF(TicketDir="Descending",F23-G23,G23-F23)+N(H23)*E23)</f>
        <v/>
      </c>
      <c r="J23" s="8">
        <f>IF(B23="","",I23*D23)</f>
        <v/>
      </c>
      <c r="K23" s="9">
        <f>IF(B23="","",IF(OR(I23&lt;0,I23&gt;E23*(1+N(H23))),"CHECK","OK"))</f>
        <v/>
      </c>
    </row>
    <row r="24">
      <c r="A24" t="n">
        <v>20</v>
      </c>
      <c r="B24" s="4" t="n"/>
      <c r="C24" s="4" t="n"/>
      <c r="D24" s="5" t="n"/>
      <c r="E24" s="4" t="n"/>
      <c r="F24" s="4" t="n"/>
      <c r="G24" s="4" t="n"/>
      <c r="H24" s="4" t="n"/>
      <c r="I24" s="7">
        <f>IF(B24="","",IF(TicketDir="Descending",F24-G24,G24-F24)+N(H24)*E24)</f>
        <v/>
      </c>
      <c r="J24" s="8">
        <f>IF(B24="","",I24*D24)</f>
        <v/>
      </c>
      <c r="K24" s="9">
        <f>IF(B24="","",IF(OR(I24&lt;0,I24&gt;E24*(1+N(H24))),"CHECK","OK"))</f>
        <v/>
      </c>
    </row>
    <row r="25">
      <c r="A25" t="n">
        <v>21</v>
      </c>
      <c r="B25" s="4" t="n"/>
      <c r="C25" s="4" t="n"/>
      <c r="D25" s="5" t="n"/>
      <c r="E25" s="4" t="n"/>
      <c r="F25" s="4" t="n"/>
      <c r="G25" s="4" t="n"/>
      <c r="H25" s="4" t="n"/>
      <c r="I25" s="7">
        <f>IF(B25="","",IF(TicketDir="Descending",F25-G25,G25-F25)+N(H25)*E25)</f>
        <v/>
      </c>
      <c r="J25" s="8">
        <f>IF(B25="","",I25*D25)</f>
        <v/>
      </c>
      <c r="K25" s="9">
        <f>IF(B25="","",IF(OR(I25&lt;0,I25&gt;E25*(1+N(H25))),"CHECK","OK"))</f>
        <v/>
      </c>
    </row>
    <row r="26">
      <c r="A26" t="n">
        <v>22</v>
      </c>
      <c r="B26" s="4" t="n"/>
      <c r="C26" s="4" t="n"/>
      <c r="D26" s="5" t="n"/>
      <c r="E26" s="4" t="n"/>
      <c r="F26" s="4" t="n"/>
      <c r="G26" s="4" t="n"/>
      <c r="H26" s="4" t="n"/>
      <c r="I26" s="7">
        <f>IF(B26="","",IF(TicketDir="Descending",F26-G26,G26-F26)+N(H26)*E26)</f>
        <v/>
      </c>
      <c r="J26" s="8">
        <f>IF(B26="","",I26*D26)</f>
        <v/>
      </c>
      <c r="K26" s="9">
        <f>IF(B26="","",IF(OR(I26&lt;0,I26&gt;E26*(1+N(H26))),"CHECK","OK"))</f>
        <v/>
      </c>
    </row>
    <row r="27">
      <c r="A27" t="n">
        <v>23</v>
      </c>
      <c r="B27" s="4" t="n"/>
      <c r="C27" s="4" t="n"/>
      <c r="D27" s="5" t="n"/>
      <c r="E27" s="4" t="n"/>
      <c r="F27" s="4" t="n"/>
      <c r="G27" s="4" t="n"/>
      <c r="H27" s="4" t="n"/>
      <c r="I27" s="7">
        <f>IF(B27="","",IF(TicketDir="Descending",F27-G27,G27-F27)+N(H27)*E27)</f>
        <v/>
      </c>
      <c r="J27" s="8">
        <f>IF(B27="","",I27*D27)</f>
        <v/>
      </c>
      <c r="K27" s="9">
        <f>IF(B27="","",IF(OR(I27&lt;0,I27&gt;E27*(1+N(H27))),"CHECK","OK"))</f>
        <v/>
      </c>
    </row>
    <row r="28">
      <c r="A28" t="n">
        <v>24</v>
      </c>
      <c r="B28" s="4" t="n"/>
      <c r="C28" s="4" t="n"/>
      <c r="D28" s="5" t="n"/>
      <c r="E28" s="4" t="n"/>
      <c r="F28" s="4" t="n"/>
      <c r="G28" s="4" t="n"/>
      <c r="H28" s="4" t="n"/>
      <c r="I28" s="7">
        <f>IF(B28="","",IF(TicketDir="Descending",F28-G28,G28-F28)+N(H28)*E28)</f>
        <v/>
      </c>
      <c r="J28" s="8">
        <f>IF(B28="","",I28*D28)</f>
        <v/>
      </c>
      <c r="K28" s="9">
        <f>IF(B28="","",IF(OR(I28&lt;0,I28&gt;E28*(1+N(H28))),"CHECK","OK"))</f>
        <v/>
      </c>
    </row>
    <row r="29">
      <c r="A29" t="n">
        <v>25</v>
      </c>
      <c r="B29" s="4" t="n"/>
      <c r="C29" s="4" t="n"/>
      <c r="D29" s="5" t="n"/>
      <c r="E29" s="4" t="n"/>
      <c r="F29" s="4" t="n"/>
      <c r="G29" s="4" t="n"/>
      <c r="H29" s="4" t="n"/>
      <c r="I29" s="7">
        <f>IF(B29="","",IF(TicketDir="Descending",F29-G29,G29-F29)+N(H29)*E29)</f>
        <v/>
      </c>
      <c r="J29" s="8">
        <f>IF(B29="","",I29*D29)</f>
        <v/>
      </c>
      <c r="K29" s="9">
        <f>IF(B29="","",IF(OR(I29&lt;0,I29&gt;E29*(1+N(H29))),"CHECK","OK"))</f>
        <v/>
      </c>
    </row>
    <row r="30">
      <c r="A30" t="n">
        <v>26</v>
      </c>
      <c r="B30" s="4" t="n"/>
      <c r="C30" s="4" t="n"/>
      <c r="D30" s="5" t="n"/>
      <c r="E30" s="4" t="n"/>
      <c r="F30" s="4" t="n"/>
      <c r="G30" s="4" t="n"/>
      <c r="H30" s="4" t="n"/>
      <c r="I30" s="7">
        <f>IF(B30="","",IF(TicketDir="Descending",F30-G30,G30-F30)+N(H30)*E30)</f>
        <v/>
      </c>
      <c r="J30" s="8">
        <f>IF(B30="","",I30*D30)</f>
        <v/>
      </c>
      <c r="K30" s="9">
        <f>IF(B30="","",IF(OR(I30&lt;0,I30&gt;E30*(1+N(H30))),"CHECK","OK"))</f>
        <v/>
      </c>
    </row>
    <row r="31">
      <c r="A31" t="n">
        <v>27</v>
      </c>
      <c r="B31" s="4" t="n"/>
      <c r="C31" s="4" t="n"/>
      <c r="D31" s="5" t="n"/>
      <c r="E31" s="4" t="n"/>
      <c r="F31" s="4" t="n"/>
      <c r="G31" s="4" t="n"/>
      <c r="H31" s="4" t="n"/>
      <c r="I31" s="7">
        <f>IF(B31="","",IF(TicketDir="Descending",F31-G31,G31-F31)+N(H31)*E31)</f>
        <v/>
      </c>
      <c r="J31" s="8">
        <f>IF(B31="","",I31*D31)</f>
        <v/>
      </c>
      <c r="K31" s="9">
        <f>IF(B31="","",IF(OR(I31&lt;0,I31&gt;E31*(1+N(H31))),"CHECK","OK"))</f>
        <v/>
      </c>
    </row>
    <row r="32">
      <c r="A32" t="n">
        <v>28</v>
      </c>
      <c r="B32" s="4" t="n"/>
      <c r="C32" s="4" t="n"/>
      <c r="D32" s="5" t="n"/>
      <c r="E32" s="4" t="n"/>
      <c r="F32" s="4" t="n"/>
      <c r="G32" s="4" t="n"/>
      <c r="H32" s="4" t="n"/>
      <c r="I32" s="7">
        <f>IF(B32="","",IF(TicketDir="Descending",F32-G32,G32-F32)+N(H32)*E32)</f>
        <v/>
      </c>
      <c r="J32" s="8">
        <f>IF(B32="","",I32*D32)</f>
        <v/>
      </c>
      <c r="K32" s="9">
        <f>IF(B32="","",IF(OR(I32&lt;0,I32&gt;E32*(1+N(H32))),"CHECK","OK"))</f>
        <v/>
      </c>
    </row>
    <row r="33">
      <c r="A33" t="n">
        <v>29</v>
      </c>
      <c r="B33" s="4" t="n"/>
      <c r="C33" s="4" t="n"/>
      <c r="D33" s="5" t="n"/>
      <c r="E33" s="4" t="n"/>
      <c r="F33" s="4" t="n"/>
      <c r="G33" s="4" t="n"/>
      <c r="H33" s="4" t="n"/>
      <c r="I33" s="7">
        <f>IF(B33="","",IF(TicketDir="Descending",F33-G33,G33-F33)+N(H33)*E33)</f>
        <v/>
      </c>
      <c r="J33" s="8">
        <f>IF(B33="","",I33*D33)</f>
        <v/>
      </c>
      <c r="K33" s="9">
        <f>IF(B33="","",IF(OR(I33&lt;0,I33&gt;E33*(1+N(H33))),"CHECK","OK"))</f>
        <v/>
      </c>
    </row>
    <row r="34">
      <c r="A34" t="n">
        <v>30</v>
      </c>
      <c r="B34" s="4" t="n"/>
      <c r="C34" s="4" t="n"/>
      <c r="D34" s="5" t="n"/>
      <c r="E34" s="4" t="n"/>
      <c r="F34" s="4" t="n"/>
      <c r="G34" s="4" t="n"/>
      <c r="H34" s="4" t="n"/>
      <c r="I34" s="7">
        <f>IF(B34="","",IF(TicketDir="Descending",F34-G34,G34-F34)+N(H34)*E34)</f>
        <v/>
      </c>
      <c r="J34" s="8">
        <f>IF(B34="","",I34*D34)</f>
        <v/>
      </c>
      <c r="K34" s="9">
        <f>IF(B34="","",IF(OR(I34&lt;0,I34&gt;E34*(1+N(H34))),"CHECK","OK"))</f>
        <v/>
      </c>
    </row>
    <row r="35">
      <c r="A35" t="n">
        <v>31</v>
      </c>
      <c r="B35" s="4" t="n"/>
      <c r="C35" s="4" t="n"/>
      <c r="D35" s="5" t="n"/>
      <c r="E35" s="4" t="n"/>
      <c r="F35" s="4" t="n"/>
      <c r="G35" s="4" t="n"/>
      <c r="H35" s="4" t="n"/>
      <c r="I35" s="7">
        <f>IF(B35="","",IF(TicketDir="Descending",F35-G35,G35-F35)+N(H35)*E35)</f>
        <v/>
      </c>
      <c r="J35" s="8">
        <f>IF(B35="","",I35*D35)</f>
        <v/>
      </c>
      <c r="K35" s="9">
        <f>IF(B35="","",IF(OR(I35&lt;0,I35&gt;E35*(1+N(H35))),"CHECK","OK"))</f>
        <v/>
      </c>
    </row>
    <row r="36">
      <c r="A36" t="n">
        <v>32</v>
      </c>
      <c r="B36" s="4" t="n"/>
      <c r="C36" s="4" t="n"/>
      <c r="D36" s="5" t="n"/>
      <c r="E36" s="4" t="n"/>
      <c r="F36" s="4" t="n"/>
      <c r="G36" s="4" t="n"/>
      <c r="H36" s="4" t="n"/>
      <c r="I36" s="7">
        <f>IF(B36="","",IF(TicketDir="Descending",F36-G36,G36-F36)+N(H36)*E36)</f>
        <v/>
      </c>
      <c r="J36" s="8">
        <f>IF(B36="","",I36*D36)</f>
        <v/>
      </c>
      <c r="K36" s="9">
        <f>IF(B36="","",IF(OR(I36&lt;0,I36&gt;E36*(1+N(H36))),"CHECK","OK"))</f>
        <v/>
      </c>
    </row>
    <row r="37">
      <c r="A37" t="n">
        <v>33</v>
      </c>
      <c r="B37" s="4" t="n"/>
      <c r="C37" s="4" t="n"/>
      <c r="D37" s="5" t="n"/>
      <c r="E37" s="4" t="n"/>
      <c r="F37" s="4" t="n"/>
      <c r="G37" s="4" t="n"/>
      <c r="H37" s="4" t="n"/>
      <c r="I37" s="7">
        <f>IF(B37="","",IF(TicketDir="Descending",F37-G37,G37-F37)+N(H37)*E37)</f>
        <v/>
      </c>
      <c r="J37" s="8">
        <f>IF(B37="","",I37*D37)</f>
        <v/>
      </c>
      <c r="K37" s="9">
        <f>IF(B37="","",IF(OR(I37&lt;0,I37&gt;E37*(1+N(H37))),"CHECK","OK"))</f>
        <v/>
      </c>
    </row>
    <row r="38">
      <c r="A38" t="n">
        <v>34</v>
      </c>
      <c r="B38" s="4" t="n"/>
      <c r="C38" s="4" t="n"/>
      <c r="D38" s="5" t="n"/>
      <c r="E38" s="4" t="n"/>
      <c r="F38" s="4" t="n"/>
      <c r="G38" s="4" t="n"/>
      <c r="H38" s="4" t="n"/>
      <c r="I38" s="7">
        <f>IF(B38="","",IF(TicketDir="Descending",F38-G38,G38-F38)+N(H38)*E38)</f>
        <v/>
      </c>
      <c r="J38" s="8">
        <f>IF(B38="","",I38*D38)</f>
        <v/>
      </c>
      <c r="K38" s="9">
        <f>IF(B38="","",IF(OR(I38&lt;0,I38&gt;E38*(1+N(H38))),"CHECK","OK"))</f>
        <v/>
      </c>
    </row>
    <row r="39">
      <c r="A39" t="n">
        <v>35</v>
      </c>
      <c r="B39" s="4" t="n"/>
      <c r="C39" s="4" t="n"/>
      <c r="D39" s="5" t="n"/>
      <c r="E39" s="4" t="n"/>
      <c r="F39" s="4" t="n"/>
      <c r="G39" s="4" t="n"/>
      <c r="H39" s="4" t="n"/>
      <c r="I39" s="7">
        <f>IF(B39="","",IF(TicketDir="Descending",F39-G39,G39-F39)+N(H39)*E39)</f>
        <v/>
      </c>
      <c r="J39" s="8">
        <f>IF(B39="","",I39*D39)</f>
        <v/>
      </c>
      <c r="K39" s="9">
        <f>IF(B39="","",IF(OR(I39&lt;0,I39&gt;E39*(1+N(H39))),"CHECK","OK"))</f>
        <v/>
      </c>
    </row>
    <row r="40">
      <c r="A40" t="n">
        <v>36</v>
      </c>
      <c r="B40" s="4" t="n"/>
      <c r="C40" s="4" t="n"/>
      <c r="D40" s="5" t="n"/>
      <c r="E40" s="4" t="n"/>
      <c r="F40" s="4" t="n"/>
      <c r="G40" s="4" t="n"/>
      <c r="H40" s="4" t="n"/>
      <c r="I40" s="7">
        <f>IF(B40="","",IF(TicketDir="Descending",F40-G40,G40-F40)+N(H40)*E40)</f>
        <v/>
      </c>
      <c r="J40" s="8">
        <f>IF(B40="","",I40*D40)</f>
        <v/>
      </c>
      <c r="K40" s="9">
        <f>IF(B40="","",IF(OR(I40&lt;0,I40&gt;E40*(1+N(H40))),"CHECK","OK"))</f>
        <v/>
      </c>
    </row>
    <row r="41">
      <c r="A41" t="n">
        <v>37</v>
      </c>
      <c r="B41" s="4" t="n"/>
      <c r="C41" s="4" t="n"/>
      <c r="D41" s="5" t="n"/>
      <c r="E41" s="4" t="n"/>
      <c r="F41" s="4" t="n"/>
      <c r="G41" s="4" t="n"/>
      <c r="H41" s="4" t="n"/>
      <c r="I41" s="7">
        <f>IF(B41="","",IF(TicketDir="Descending",F41-G41,G41-F41)+N(H41)*E41)</f>
        <v/>
      </c>
      <c r="J41" s="8">
        <f>IF(B41="","",I41*D41)</f>
        <v/>
      </c>
      <c r="K41" s="9">
        <f>IF(B41="","",IF(OR(I41&lt;0,I41&gt;E41*(1+N(H41))),"CHECK","OK"))</f>
        <v/>
      </c>
    </row>
    <row r="42">
      <c r="A42" t="n">
        <v>38</v>
      </c>
      <c r="B42" s="4" t="n"/>
      <c r="C42" s="4" t="n"/>
      <c r="D42" s="5" t="n"/>
      <c r="E42" s="4" t="n"/>
      <c r="F42" s="4" t="n"/>
      <c r="G42" s="4" t="n"/>
      <c r="H42" s="4" t="n"/>
      <c r="I42" s="7">
        <f>IF(B42="","",IF(TicketDir="Descending",F42-G42,G42-F42)+N(H42)*E42)</f>
        <v/>
      </c>
      <c r="J42" s="8">
        <f>IF(B42="","",I42*D42)</f>
        <v/>
      </c>
      <c r="K42" s="9">
        <f>IF(B42="","",IF(OR(I42&lt;0,I42&gt;E42*(1+N(H42))),"CHECK","OK"))</f>
        <v/>
      </c>
    </row>
    <row r="43">
      <c r="A43" t="n">
        <v>39</v>
      </c>
      <c r="B43" s="4" t="n"/>
      <c r="C43" s="4" t="n"/>
      <c r="D43" s="5" t="n"/>
      <c r="E43" s="4" t="n"/>
      <c r="F43" s="4" t="n"/>
      <c r="G43" s="4" t="n"/>
      <c r="H43" s="4" t="n"/>
      <c r="I43" s="7">
        <f>IF(B43="","",IF(TicketDir="Descending",F43-G43,G43-F43)+N(H43)*E43)</f>
        <v/>
      </c>
      <c r="J43" s="8">
        <f>IF(B43="","",I43*D43)</f>
        <v/>
      </c>
      <c r="K43" s="9">
        <f>IF(B43="","",IF(OR(I43&lt;0,I43&gt;E43*(1+N(H43))),"CHECK","OK"))</f>
        <v/>
      </c>
    </row>
    <row r="44">
      <c r="A44" t="n">
        <v>40</v>
      </c>
      <c r="B44" s="4" t="n"/>
      <c r="C44" s="4" t="n"/>
      <c r="D44" s="5" t="n"/>
      <c r="E44" s="4" t="n"/>
      <c r="F44" s="4" t="n"/>
      <c r="G44" s="4" t="n"/>
      <c r="H44" s="4" t="n"/>
      <c r="I44" s="7">
        <f>IF(B44="","",IF(TicketDir="Descending",F44-G44,G44-F44)+N(H44)*E44)</f>
        <v/>
      </c>
      <c r="J44" s="8">
        <f>IF(B44="","",I44*D44)</f>
        <v/>
      </c>
      <c r="K44" s="9">
        <f>IF(B44="","",IF(OR(I44&lt;0,I44&gt;E44*(1+N(H44))),"CHECK","OK"))</f>
        <v/>
      </c>
    </row>
    <row r="45">
      <c r="H45" s="6" t="inlineStr">
        <is>
          <t>TOTAL</t>
        </is>
      </c>
      <c r="I45" s="10">
        <f>SUM(I5:I44)</f>
        <v/>
      </c>
      <c r="J45" s="11">
        <f>SUM(J5:J44)</f>
        <v/>
      </c>
    </row>
    <row r="47">
      <c r="H47" s="6" t="inlineStr">
        <is>
          <t>Scratcher sales rung in POS / terminal</t>
        </is>
      </c>
      <c r="J47" s="5" t="n"/>
    </row>
    <row r="48">
      <c r="H48" s="6" t="inlineStr">
        <is>
          <t>Rung minus counted (negative = tickets gone with no sale rung)</t>
        </is>
      </c>
      <c r="J48" s="8">
        <f>IF(J47="","",J47-J45)</f>
        <v/>
      </c>
    </row>
  </sheetData>
  <conditionalFormatting sqref="I5:K44">
    <cfRule type="expression" priority="1" dxfId="0">
      <formula>$K5="CHECK"</formula>
    </cfRule>
  </conditionalFormatting>
  <conditionalFormatting sqref="J48">
    <cfRule type="expression" priority="2" dxfId="0">
      <formula>AND(J48&lt;&gt;"",ABS(J48)&gt;CashTol)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2026-10-05T16:54:54Z</dcterms:created>
  <dcterms:modified xmlns:dcterms="http://purl.org/dc/terms/" xmlns:xsi="http://www.w3.org/2001/XMLSchema-instance" xsi:type="dcterms:W3CDTF">2026-10-05T16:54:54Z</dcterms:modified>
</cp:coreProperties>
</file>